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0100" windowHeight="8730" activeTab="1"/>
  </bookViews>
  <sheets>
    <sheet name="Record" sheetId="1" r:id="rId1"/>
    <sheet name="Marksheet" sheetId="2" r:id="rId2"/>
  </sheets>
  <definedNames>
    <definedName name="Photos">INDEX(Record!$N$2:$N$7,MATCH(Marksheet!$E$10,Record!$C$2:$C$7,0))</definedName>
    <definedName name="pics">INDEX(Record!XEX1048568:XEX9,MATCH(Marksheet!XEN1048576,Record!XEK1048568:XEK9,0))</definedName>
    <definedName name="picture">INDEX(Record!$N$2:$N$7,MATCH(Marksheet!$E$10,Record!$A$2:$A$7,0))</definedName>
  </definedNames>
  <calcPr calcId="144525"/>
</workbook>
</file>

<file path=xl/calcChain.xml><?xml version="1.0" encoding="utf-8"?>
<calcChain xmlns="http://schemas.openxmlformats.org/spreadsheetml/2006/main">
  <c r="E26" i="2" l="1"/>
  <c r="J24" i="2"/>
  <c r="M24" i="2" s="1"/>
  <c r="J23" i="2"/>
  <c r="M23" i="2" s="1"/>
  <c r="J22" i="2"/>
  <c r="M22" i="2" s="1"/>
  <c r="J21" i="2"/>
  <c r="M21" i="2" s="1"/>
  <c r="J20" i="2"/>
  <c r="M20" i="2" s="1"/>
  <c r="J19" i="2"/>
  <c r="M19" i="2" s="1"/>
  <c r="J18" i="2"/>
  <c r="M18" i="2" s="1"/>
  <c r="O12" i="2"/>
  <c r="J11" i="2"/>
  <c r="J12" i="2"/>
  <c r="J10" i="2"/>
  <c r="E12" i="2"/>
  <c r="E11" i="2"/>
  <c r="L28" i="2" l="1"/>
  <c r="E27" i="2"/>
  <c r="E28" i="2" s="1"/>
  <c r="L26" i="2"/>
</calcChain>
</file>

<file path=xl/sharedStrings.xml><?xml version="1.0" encoding="utf-8"?>
<sst xmlns="http://schemas.openxmlformats.org/spreadsheetml/2006/main" count="77" uniqueCount="64">
  <si>
    <t xml:space="preserve">Registration No. </t>
  </si>
  <si>
    <t>Education</t>
  </si>
  <si>
    <t>Trainee Name</t>
  </si>
  <si>
    <t xml:space="preserve">Mother Name </t>
  </si>
  <si>
    <t xml:space="preserve">Father Name </t>
  </si>
  <si>
    <t xml:space="preserve">D. O. B. </t>
  </si>
  <si>
    <t>Soft Skill</t>
  </si>
  <si>
    <t>Basic / Hardware</t>
  </si>
  <si>
    <t>Web Designing</t>
  </si>
  <si>
    <t>Graphics</t>
  </si>
  <si>
    <t>Animation</t>
  </si>
  <si>
    <t>Digi Health Care</t>
  </si>
  <si>
    <t>Digital Marketing</t>
  </si>
  <si>
    <t>Photo</t>
  </si>
  <si>
    <t>DDLTC001</t>
  </si>
  <si>
    <t>DDLTC002</t>
  </si>
  <si>
    <t>DDLTC003</t>
  </si>
  <si>
    <t>DDLTC004</t>
  </si>
  <si>
    <t>DDLTC005</t>
  </si>
  <si>
    <t>Arjun Dev</t>
  </si>
  <si>
    <t>Tushar Dhiman</t>
  </si>
  <si>
    <t>B.B.A.</t>
  </si>
  <si>
    <t>B.A.</t>
  </si>
  <si>
    <t>B.Sc.</t>
  </si>
  <si>
    <t>B.Com.</t>
  </si>
  <si>
    <t>Susmita</t>
  </si>
  <si>
    <t xml:space="preserve">Surekha </t>
  </si>
  <si>
    <t>Varun Dev</t>
  </si>
  <si>
    <t>Aradhna Devi</t>
  </si>
  <si>
    <t>Harish Dhiman</t>
  </si>
  <si>
    <t>Aastha Dhirwan</t>
  </si>
  <si>
    <t>Ruchi Dhirwan</t>
  </si>
  <si>
    <t>Mahesh Dhirwan</t>
  </si>
  <si>
    <t>Rahul Rawat</t>
  </si>
  <si>
    <t>Anchal Rawat</t>
  </si>
  <si>
    <t>Geeta Bisht</t>
  </si>
  <si>
    <t>Ram Singh Bisht</t>
  </si>
  <si>
    <t xml:space="preserve">Aastha </t>
  </si>
  <si>
    <t>Arun</t>
  </si>
  <si>
    <t>Arvind Thapa</t>
  </si>
  <si>
    <t>Soniya Thapa</t>
  </si>
  <si>
    <t>Registration No.</t>
  </si>
  <si>
    <t>Date Of Birth</t>
  </si>
  <si>
    <t xml:space="preserve">Tranee Name </t>
  </si>
  <si>
    <t>Father Name</t>
  </si>
  <si>
    <t>Mother Name</t>
  </si>
  <si>
    <t>Session</t>
  </si>
  <si>
    <t>Date</t>
  </si>
  <si>
    <t>Subject</t>
  </si>
  <si>
    <t>Pass Marks</t>
  </si>
  <si>
    <t>Obtained Marks</t>
  </si>
  <si>
    <t>Pass / Fail</t>
  </si>
  <si>
    <t>Pass Subject</t>
  </si>
  <si>
    <t>Fail Subject</t>
  </si>
  <si>
    <t xml:space="preserve">Total Marks </t>
  </si>
  <si>
    <t>Percentage</t>
  </si>
  <si>
    <t>%</t>
  </si>
  <si>
    <t>Director and C.E.O.</t>
  </si>
  <si>
    <t>Mr. Hariom Nautiyal</t>
  </si>
  <si>
    <t>2022-23</t>
  </si>
  <si>
    <t>स्वस्थ रहिये...  मस्त रहिये…  जीवन में उत्साह,  उल्लाश और  हर्ष बना  रहे… || स्वस्थ रहिये...   मस्त  रहिये…   जीवन में उत्साह,  उल्लाश और हर्ष बना रहे…</t>
  </si>
  <si>
    <t xml:space="preserve">   Total Marks</t>
  </si>
  <si>
    <t>Trainee Marksheet</t>
  </si>
  <si>
    <t>DDLTC006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</si>
</sst>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yy;@"/>
  </numFmts>
  <fonts count="1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u/>
      <sz val="16"/>
      <color theme="1"/>
      <name val="Algerian"/>
      <family val="5"/>
    </font>
    <font>
      <sz val="16"/>
      <color theme="6"/>
      <name val="Calibri"/>
      <family val="2"/>
      <scheme val="minor"/>
    </font>
    <font>
      <sz val="16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3" fillId="8" borderId="6" xfId="0" applyFont="1" applyFill="1" applyBorder="1" applyAlignment="1"/>
    <xf numFmtId="0" fontId="3" fillId="8" borderId="7" xfId="0" applyFont="1" applyFill="1" applyBorder="1" applyAlignment="1"/>
    <xf numFmtId="0" fontId="3" fillId="8" borderId="8" xfId="0" applyFont="1" applyFill="1" applyBorder="1"/>
    <xf numFmtId="0" fontId="3" fillId="8" borderId="8" xfId="0" applyFont="1" applyFill="1" applyBorder="1" applyAlignment="1"/>
    <xf numFmtId="0" fontId="3" fillId="8" borderId="10" xfId="0" applyFont="1" applyFill="1" applyBorder="1"/>
    <xf numFmtId="0" fontId="3" fillId="8" borderId="9" xfId="0" applyFont="1" applyFill="1" applyBorder="1" applyAlignment="1"/>
    <xf numFmtId="0" fontId="3" fillId="8" borderId="0" xfId="0" applyFont="1" applyFill="1" applyBorder="1" applyAlignment="1"/>
    <xf numFmtId="0" fontId="10" fillId="8" borderId="9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3" fillId="8" borderId="9" xfId="0" applyFont="1" applyFill="1" applyBorder="1"/>
    <xf numFmtId="164" fontId="3" fillId="8" borderId="0" xfId="0" applyNumberFormat="1" applyFont="1" applyFill="1" applyBorder="1" applyAlignment="1">
      <alignment horizontal="center"/>
    </xf>
    <xf numFmtId="0" fontId="3" fillId="8" borderId="0" xfId="0" applyFont="1" applyFill="1" applyBorder="1"/>
    <xf numFmtId="0" fontId="3" fillId="8" borderId="0" xfId="0" applyFont="1" applyFill="1" applyBorder="1" applyAlignment="1">
      <alignment horizontal="center"/>
    </xf>
    <xf numFmtId="0" fontId="3" fillId="8" borderId="13" xfId="0" applyFont="1" applyFill="1" applyBorder="1"/>
    <xf numFmtId="0" fontId="3" fillId="8" borderId="11" xfId="0" applyFont="1" applyFill="1" applyBorder="1"/>
    <xf numFmtId="0" fontId="3" fillId="8" borderId="12" xfId="0" applyFont="1" applyFill="1" applyBorder="1"/>
    <xf numFmtId="0" fontId="3" fillId="8" borderId="6" xfId="0" applyFont="1" applyFill="1" applyBorder="1"/>
    <xf numFmtId="0" fontId="3" fillId="8" borderId="7" xfId="0" applyFont="1" applyFill="1" applyBorder="1"/>
    <xf numFmtId="0" fontId="4" fillId="8" borderId="9" xfId="0" applyFont="1" applyFill="1" applyBorder="1"/>
    <xf numFmtId="0" fontId="4" fillId="8" borderId="0" xfId="0" applyFont="1" applyFill="1" applyBorder="1"/>
    <xf numFmtId="0" fontId="4" fillId="8" borderId="0" xfId="0" applyFont="1" applyFill="1" applyBorder="1" applyAlignment="1"/>
    <xf numFmtId="0" fontId="4" fillId="8" borderId="10" xfId="0" applyFont="1" applyFill="1" applyBorder="1"/>
    <xf numFmtId="0" fontId="3" fillId="8" borderId="0" xfId="0" applyFont="1" applyFill="1"/>
    <xf numFmtId="0" fontId="8" fillId="8" borderId="9" xfId="0" applyFont="1" applyFill="1" applyBorder="1"/>
    <xf numFmtId="0" fontId="8" fillId="8" borderId="0" xfId="0" applyFont="1" applyFill="1" applyBorder="1"/>
    <xf numFmtId="0" fontId="8" fillId="8" borderId="0" xfId="0" applyFont="1" applyFill="1"/>
    <xf numFmtId="0" fontId="8" fillId="8" borderId="10" xfId="0" applyFont="1" applyFill="1" applyBorder="1"/>
    <xf numFmtId="0" fontId="3" fillId="6" borderId="9" xfId="0" applyFont="1" applyFill="1" applyBorder="1" applyAlignment="1"/>
    <xf numFmtId="0" fontId="3" fillId="6" borderId="0" xfId="0" applyFont="1" applyFill="1" applyBorder="1" applyAlignment="1"/>
    <xf numFmtId="2" fontId="8" fillId="4" borderId="19" xfId="0" applyNumberFormat="1" applyFont="1" applyFill="1" applyBorder="1" applyAlignment="1">
      <alignment horizontal="right"/>
    </xf>
    <xf numFmtId="2" fontId="8" fillId="4" borderId="20" xfId="0" applyNumberFormat="1" applyFont="1" applyFill="1" applyBorder="1" applyAlignment="1">
      <alignment horizontal="left"/>
    </xf>
    <xf numFmtId="0" fontId="11" fillId="9" borderId="4" xfId="1" applyFont="1" applyFill="1" applyBorder="1" applyAlignment="1">
      <alignment horizontal="left"/>
    </xf>
    <xf numFmtId="0" fontId="12" fillId="4" borderId="4" xfId="2" applyFont="1" applyFill="1" applyBorder="1" applyAlignment="1">
      <alignment horizontal="left"/>
    </xf>
    <xf numFmtId="0" fontId="10" fillId="8" borderId="9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164" fontId="3" fillId="5" borderId="0" xfId="0" applyNumberFormat="1" applyFont="1" applyFill="1" applyBorder="1" applyAlignment="1">
      <alignment horizontal="center"/>
    </xf>
    <xf numFmtId="164" fontId="3" fillId="5" borderId="17" xfId="0" applyNumberFormat="1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14" fontId="3" fillId="4" borderId="5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6" fillId="12" borderId="13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8" fillId="9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9" fillId="9" borderId="3" xfId="1" applyFont="1" applyFill="1" applyBorder="1" applyAlignment="1">
      <alignment horizontal="left"/>
    </xf>
    <xf numFmtId="0" fontId="9" fillId="9" borderId="5" xfId="1" applyFont="1" applyFill="1" applyBorder="1" applyAlignment="1">
      <alignment horizontal="left"/>
    </xf>
    <xf numFmtId="0" fontId="9" fillId="4" borderId="3" xfId="2" applyFont="1" applyFill="1" applyBorder="1" applyAlignment="1">
      <alignment horizontal="left"/>
    </xf>
    <xf numFmtId="0" fontId="9" fillId="4" borderId="5" xfId="2" applyFont="1" applyFill="1" applyBorder="1" applyAlignment="1">
      <alignment horizontal="left"/>
    </xf>
    <xf numFmtId="0" fontId="8" fillId="8" borderId="6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8" fillId="8" borderId="12" xfId="0" applyFont="1" applyFill="1" applyBorder="1" applyAlignment="1">
      <alignment horizontal="center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emf"/><Relationship Id="rId1" Type="http://schemas.openxmlformats.org/officeDocument/2006/relationships/image" Target="../media/image7.png"/><Relationship Id="rId4" Type="http://schemas.openxmlformats.org/officeDocument/2006/relationships/image" Target="../media/image10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121920</xdr:colOff>
      <xdr:row>1</xdr:row>
      <xdr:rowOff>22860</xdr:rowOff>
    </xdr:from>
    <xdr:to>
      <xdr:col>13</xdr:col>
      <xdr:colOff>708138</xdr:colOff>
      <xdr:row>1</xdr:row>
      <xdr:rowOff>617220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9520" y="205740"/>
          <a:ext cx="586218" cy="594360"/>
        </a:xfrm>
        <a:prstGeom prst="rect">
          <a:avLst/>
        </a:prstGeom>
      </xdr:spPr>
    </xdr:pic>
    <xdr:clientData/>
  </xdr:twoCellAnchor>
  <xdr:twoCellAnchor editAs="oneCell">
    <xdr:from>
      <xdr:col>13</xdr:col>
      <xdr:colOff>114300</xdr:colOff>
      <xdr:row>2</xdr:row>
      <xdr:rowOff>30480</xdr:rowOff>
    </xdr:from>
    <xdr:to>
      <xdr:col>13</xdr:col>
      <xdr:colOff>701040</xdr:colOff>
      <xdr:row>2</xdr:row>
      <xdr:rowOff>617220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1900" y="845820"/>
          <a:ext cx="586740" cy="586740"/>
        </a:xfrm>
        <a:prstGeom prst="rect">
          <a:avLst/>
        </a:prstGeom>
      </xdr:spPr>
    </xdr:pic>
    <xdr:clientData/>
  </xdr:twoCellAnchor>
  <xdr:twoCellAnchor editAs="oneCell">
    <xdr:from>
      <xdr:col>13</xdr:col>
      <xdr:colOff>160020</xdr:colOff>
      <xdr:row>3</xdr:row>
      <xdr:rowOff>30480</xdr:rowOff>
    </xdr:from>
    <xdr:to>
      <xdr:col>13</xdr:col>
      <xdr:colOff>656216</xdr:colOff>
      <xdr:row>3</xdr:row>
      <xdr:rowOff>617220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7620" y="1478280"/>
          <a:ext cx="496196" cy="586740"/>
        </a:xfrm>
        <a:prstGeom prst="rect">
          <a:avLst/>
        </a:prstGeom>
      </xdr:spPr>
    </xdr:pic>
    <xdr:clientData/>
  </xdr:twoCellAnchor>
  <xdr:twoCellAnchor editAs="oneCell">
    <xdr:from>
      <xdr:col>13</xdr:col>
      <xdr:colOff>152399</xdr:colOff>
      <xdr:row>4</xdr:row>
      <xdr:rowOff>30480</xdr:rowOff>
    </xdr:from>
    <xdr:to>
      <xdr:col>13</xdr:col>
      <xdr:colOff>709700</xdr:colOff>
      <xdr:row>4</xdr:row>
      <xdr:rowOff>601980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99" y="2110740"/>
          <a:ext cx="557301" cy="571500"/>
        </a:xfrm>
        <a:prstGeom prst="rect">
          <a:avLst/>
        </a:prstGeom>
      </xdr:spPr>
    </xdr:pic>
    <xdr:clientData/>
  </xdr:twoCellAnchor>
  <xdr:twoCellAnchor editAs="oneCell">
    <xdr:from>
      <xdr:col>13</xdr:col>
      <xdr:colOff>167640</xdr:colOff>
      <xdr:row>5</xdr:row>
      <xdr:rowOff>38064</xdr:rowOff>
    </xdr:from>
    <xdr:to>
      <xdr:col>13</xdr:col>
      <xdr:colOff>731520</xdr:colOff>
      <xdr:row>5</xdr:row>
      <xdr:rowOff>600998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5240" y="2750784"/>
          <a:ext cx="563880" cy="562934"/>
        </a:xfrm>
        <a:prstGeom prst="rect">
          <a:avLst/>
        </a:prstGeom>
      </xdr:spPr>
    </xdr:pic>
    <xdr:clientData/>
  </xdr:twoCellAnchor>
  <xdr:twoCellAnchor editAs="oneCell">
    <xdr:from>
      <xdr:col>13</xdr:col>
      <xdr:colOff>120247</xdr:colOff>
      <xdr:row>6</xdr:row>
      <xdr:rowOff>53340</xdr:rowOff>
    </xdr:from>
    <xdr:to>
      <xdr:col>13</xdr:col>
      <xdr:colOff>626745</xdr:colOff>
      <xdr:row>6</xdr:row>
      <xdr:rowOff>586740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3997" y="3377565"/>
          <a:ext cx="506498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</xdr:colOff>
      <xdr:row>25</xdr:row>
      <xdr:rowOff>22860</xdr:rowOff>
    </xdr:from>
    <xdr:to>
      <xdr:col>18</xdr:col>
      <xdr:colOff>518160</xdr:colOff>
      <xdr:row>27</xdr:row>
      <xdr:rowOff>251460</xdr:rowOff>
    </xdr:to>
    <xdr:pic>
      <xdr:nvPicPr>
        <xdr:cNvPr id="5" name="Picture 4" descr="80+ Hariom Name Signature Style Ideas | Get eSignatu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6012180"/>
          <a:ext cx="2118360" cy="74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</xdr:colOff>
          <xdr:row>8</xdr:row>
          <xdr:rowOff>129540</xdr:rowOff>
        </xdr:from>
        <xdr:to>
          <xdr:col>19</xdr:col>
          <xdr:colOff>2650</xdr:colOff>
          <xdr:row>13</xdr:row>
          <xdr:rowOff>106680</xdr:rowOff>
        </xdr:to>
        <xdr:pic>
          <xdr:nvPicPr>
            <xdr:cNvPr id="6" name="Picture 5"/>
            <xdr:cNvPicPr>
              <a:picLocks noChangeAspect="1"/>
              <a:extLst>
                <a:ext uri="{84589F7E-364E-4C9E-8A38-B11213B215E9}">
                  <a14:cameraTool cellRange="picture" spid="_x0000_s208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73440" y="2011680"/>
              <a:ext cx="1145650" cy="118872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15</xdr:col>
      <xdr:colOff>535738</xdr:colOff>
      <xdr:row>15</xdr:row>
      <xdr:rowOff>167147</xdr:rowOff>
    </xdr:from>
    <xdr:to>
      <xdr:col>18</xdr:col>
      <xdr:colOff>175260</xdr:colOff>
      <xdr:row>20</xdr:row>
      <xdr:rowOff>205740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858" y="3390407"/>
          <a:ext cx="1262582" cy="1303513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1</xdr:row>
      <xdr:rowOff>0</xdr:rowOff>
    </xdr:from>
    <xdr:to>
      <xdr:col>20</xdr:col>
      <xdr:colOff>7620</xdr:colOff>
      <xdr:row>6</xdr:row>
      <xdr:rowOff>320040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5" t="193" r="-228" b="65347"/>
        <a:stretch/>
      </xdr:blipFill>
      <xdr:spPr>
        <a:xfrm>
          <a:off x="45720" y="22860"/>
          <a:ext cx="9745980" cy="1493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I12" sqref="I12"/>
    </sheetView>
  </sheetViews>
  <sheetFormatPr defaultColWidth="8.85546875" defaultRowHeight="15"/>
  <cols>
    <col min="1" max="1" width="14.7109375" style="4" bestFit="1" customWidth="1"/>
    <col min="2" max="2" width="9.140625" style="4" bestFit="1" customWidth="1"/>
    <col min="3" max="3" width="16.7109375" style="4" bestFit="1" customWidth="1"/>
    <col min="4" max="4" width="12.85546875" style="4" bestFit="1" customWidth="1"/>
    <col min="5" max="5" width="17" style="4" bestFit="1" customWidth="1"/>
    <col min="6" max="6" width="11.85546875" style="4" bestFit="1" customWidth="1"/>
    <col min="7" max="7" width="7.85546875" style="4" bestFit="1" customWidth="1"/>
    <col min="8" max="8" width="15" style="4" bestFit="1" customWidth="1"/>
    <col min="9" max="9" width="12.85546875" style="4" bestFit="1" customWidth="1"/>
    <col min="10" max="10" width="8" style="4" bestFit="1" customWidth="1"/>
    <col min="11" max="11" width="9.28515625" style="4" bestFit="1" customWidth="1"/>
    <col min="12" max="12" width="14.140625" style="4" bestFit="1" customWidth="1"/>
    <col min="13" max="13" width="14.85546875" style="4" bestFit="1" customWidth="1"/>
    <col min="14" max="14" width="11.28515625" style="4" customWidth="1"/>
    <col min="15" max="16384" width="8.85546875" style="4"/>
  </cols>
  <sheetData>
    <row r="1" spans="1:14" ht="14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9.9" customHeight="1">
      <c r="A2" s="3" t="s">
        <v>14</v>
      </c>
      <c r="B2" s="3" t="s">
        <v>23</v>
      </c>
      <c r="C2" s="3" t="s">
        <v>40</v>
      </c>
      <c r="D2" s="3" t="s">
        <v>25</v>
      </c>
      <c r="E2" s="3" t="s">
        <v>39</v>
      </c>
      <c r="F2" s="5">
        <v>37388</v>
      </c>
      <c r="G2" s="3">
        <v>70</v>
      </c>
      <c r="H2" s="3">
        <v>71</v>
      </c>
      <c r="I2" s="3">
        <v>72</v>
      </c>
      <c r="J2" s="3">
        <v>73</v>
      </c>
      <c r="K2" s="3">
        <v>74</v>
      </c>
      <c r="L2" s="3">
        <v>75</v>
      </c>
      <c r="M2" s="3">
        <v>76</v>
      </c>
      <c r="N2" s="3"/>
    </row>
    <row r="3" spans="1:14" ht="49.9" customHeight="1">
      <c r="A3" s="3" t="s">
        <v>15</v>
      </c>
      <c r="B3" s="3" t="s">
        <v>21</v>
      </c>
      <c r="C3" s="3" t="s">
        <v>19</v>
      </c>
      <c r="D3" s="3" t="s">
        <v>26</v>
      </c>
      <c r="E3" s="3" t="s">
        <v>27</v>
      </c>
      <c r="F3" s="5">
        <v>37055</v>
      </c>
      <c r="G3" s="3">
        <v>71</v>
      </c>
      <c r="H3" s="3">
        <v>72</v>
      </c>
      <c r="I3" s="3">
        <v>55</v>
      </c>
      <c r="J3" s="3">
        <v>35</v>
      </c>
      <c r="K3" s="3">
        <v>37</v>
      </c>
      <c r="L3" s="3">
        <v>59</v>
      </c>
      <c r="M3" s="3">
        <v>56</v>
      </c>
      <c r="N3" s="3"/>
    </row>
    <row r="4" spans="1:14" ht="49.9" customHeight="1">
      <c r="A4" s="3" t="s">
        <v>16</v>
      </c>
      <c r="B4" s="3" t="s">
        <v>22</v>
      </c>
      <c r="C4" s="3" t="s">
        <v>20</v>
      </c>
      <c r="D4" s="3" t="s">
        <v>28</v>
      </c>
      <c r="E4" s="3" t="s">
        <v>29</v>
      </c>
      <c r="F4" s="5">
        <v>36650</v>
      </c>
      <c r="G4" s="3">
        <v>72</v>
      </c>
      <c r="H4" s="3">
        <v>73</v>
      </c>
      <c r="I4" s="3">
        <v>46</v>
      </c>
      <c r="J4" s="3">
        <v>36</v>
      </c>
      <c r="K4" s="3">
        <v>38</v>
      </c>
      <c r="L4" s="3">
        <v>60</v>
      </c>
      <c r="M4" s="3">
        <v>37</v>
      </c>
      <c r="N4" s="3"/>
    </row>
    <row r="5" spans="1:14" ht="49.9" customHeight="1">
      <c r="A5" s="3" t="s">
        <v>17</v>
      </c>
      <c r="B5" s="3" t="s">
        <v>23</v>
      </c>
      <c r="C5" s="3" t="s">
        <v>30</v>
      </c>
      <c r="D5" s="3" t="s">
        <v>31</v>
      </c>
      <c r="E5" s="3" t="s">
        <v>32</v>
      </c>
      <c r="F5" s="5">
        <v>37950</v>
      </c>
      <c r="G5" s="3">
        <v>73</v>
      </c>
      <c r="H5" s="3">
        <v>74</v>
      </c>
      <c r="I5" s="3">
        <v>47</v>
      </c>
      <c r="J5" s="3">
        <v>37</v>
      </c>
      <c r="K5" s="3">
        <v>39</v>
      </c>
      <c r="L5" s="3">
        <v>61</v>
      </c>
      <c r="M5" s="3">
        <v>38</v>
      </c>
      <c r="N5" s="3"/>
    </row>
    <row r="6" spans="1:14" ht="49.9" customHeight="1">
      <c r="A6" s="3" t="s">
        <v>18</v>
      </c>
      <c r="B6" s="3" t="s">
        <v>24</v>
      </c>
      <c r="C6" s="3" t="s">
        <v>38</v>
      </c>
      <c r="D6" s="3" t="s">
        <v>34</v>
      </c>
      <c r="E6" s="3" t="s">
        <v>33</v>
      </c>
      <c r="F6" s="5">
        <v>37262</v>
      </c>
      <c r="G6" s="3">
        <v>74</v>
      </c>
      <c r="H6" s="3">
        <v>75</v>
      </c>
      <c r="I6" s="3">
        <v>48</v>
      </c>
      <c r="J6" s="3">
        <v>38</v>
      </c>
      <c r="K6" s="3">
        <v>40</v>
      </c>
      <c r="L6" s="3">
        <v>62</v>
      </c>
      <c r="M6" s="3">
        <v>39</v>
      </c>
      <c r="N6" s="3"/>
    </row>
    <row r="7" spans="1:14" ht="49.9" customHeight="1">
      <c r="A7" s="3" t="s">
        <v>63</v>
      </c>
      <c r="B7" s="3" t="s">
        <v>23</v>
      </c>
      <c r="C7" s="6" t="s">
        <v>37</v>
      </c>
      <c r="D7" s="6" t="s">
        <v>35</v>
      </c>
      <c r="E7" s="3" t="s">
        <v>36</v>
      </c>
      <c r="F7" s="5">
        <v>37984</v>
      </c>
      <c r="G7" s="3">
        <v>78</v>
      </c>
      <c r="H7" s="3">
        <v>79</v>
      </c>
      <c r="I7" s="3">
        <v>52</v>
      </c>
      <c r="J7" s="3">
        <v>42</v>
      </c>
      <c r="K7" s="3">
        <v>44</v>
      </c>
      <c r="L7" s="3">
        <v>66</v>
      </c>
      <c r="M7" s="3">
        <v>43</v>
      </c>
      <c r="N7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31"/>
  <sheetViews>
    <sheetView tabSelected="1" workbookViewId="0">
      <selection activeCell="Z24" sqref="Z24"/>
    </sheetView>
  </sheetViews>
  <sheetFormatPr defaultColWidth="8.85546875" defaultRowHeight="18.75"/>
  <cols>
    <col min="1" max="1" width="1" style="1" customWidth="1"/>
    <col min="2" max="2" width="2.28515625" style="1" customWidth="1"/>
    <col min="3" max="4" width="8.85546875" style="1"/>
    <col min="5" max="5" width="10.28515625" style="1" customWidth="1"/>
    <col min="6" max="6" width="6.28515625" style="1" customWidth="1"/>
    <col min="7" max="7" width="4.85546875" style="1" customWidth="1"/>
    <col min="8" max="8" width="8.85546875" style="1"/>
    <col min="9" max="9" width="7.7109375" style="1" customWidth="1"/>
    <col min="10" max="10" width="8.85546875" style="1"/>
    <col min="11" max="11" width="10.85546875" style="1" customWidth="1"/>
    <col min="12" max="12" width="5.28515625" style="1" customWidth="1"/>
    <col min="13" max="13" width="8.85546875" style="1"/>
    <col min="14" max="14" width="6.7109375" style="1" customWidth="1"/>
    <col min="15" max="16" width="8.85546875" style="1"/>
    <col min="17" max="17" width="5.85546875" style="1" customWidth="1"/>
    <col min="18" max="18" width="8.85546875" style="1"/>
    <col min="19" max="19" width="8" style="1" customWidth="1"/>
    <col min="20" max="20" width="2.42578125" style="1" customWidth="1"/>
    <col min="21" max="21" width="1" style="1" customWidth="1"/>
    <col min="22" max="16384" width="8.85546875" style="1"/>
  </cols>
  <sheetData>
    <row r="1" spans="2:20" ht="1.9" customHeight="1" thickBot="1"/>
    <row r="2" spans="2:20" ht="18.600000000000001" thickBot="1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0"/>
    </row>
    <row r="3" spans="2:20" ht="18.600000000000001" thickBot="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1"/>
      <c r="T3" s="12"/>
    </row>
    <row r="4" spans="2:20" ht="18.600000000000001" thickBot="1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1"/>
      <c r="T4" s="12"/>
    </row>
    <row r="5" spans="2:20" ht="18.600000000000001" thickBo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1"/>
      <c r="T5" s="12"/>
    </row>
    <row r="6" spans="2:20" ht="18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1"/>
      <c r="T6" s="10"/>
    </row>
    <row r="7" spans="2:20" ht="29.45" customHeight="1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2"/>
    </row>
    <row r="8" spans="2:20" ht="24.6" customHeight="1">
      <c r="B8" s="42" t="s">
        <v>62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</row>
    <row r="9" spans="2:20" ht="10.9" customHeight="1" thickBo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7"/>
    </row>
    <row r="10" spans="2:20" ht="22.9" customHeight="1">
      <c r="B10" s="18"/>
      <c r="C10" s="51" t="s">
        <v>41</v>
      </c>
      <c r="D10" s="52"/>
      <c r="E10" s="45" t="s">
        <v>17</v>
      </c>
      <c r="F10" s="46"/>
      <c r="G10" s="19"/>
      <c r="H10" s="51" t="s">
        <v>43</v>
      </c>
      <c r="I10" s="52"/>
      <c r="J10" s="45" t="str">
        <f>VLOOKUP(E10,Record!A2:N7,3,0)</f>
        <v>Aastha Dhirwan</v>
      </c>
      <c r="K10" s="46"/>
      <c r="L10" s="20"/>
      <c r="M10" s="62" t="s">
        <v>46</v>
      </c>
      <c r="N10" s="56"/>
      <c r="O10" s="56" t="s">
        <v>59</v>
      </c>
      <c r="P10" s="57"/>
      <c r="Q10" s="20"/>
      <c r="R10" s="84"/>
      <c r="S10" s="85"/>
      <c r="T10" s="12"/>
    </row>
    <row r="11" spans="2:20" ht="22.9" customHeight="1">
      <c r="B11" s="18"/>
      <c r="C11" s="53" t="s">
        <v>42</v>
      </c>
      <c r="D11" s="54"/>
      <c r="E11" s="47">
        <f>VLOOKUP(E10,Record!A2:N7,6,0)</f>
        <v>37950</v>
      </c>
      <c r="F11" s="48"/>
      <c r="G11" s="20"/>
      <c r="H11" s="53" t="s">
        <v>44</v>
      </c>
      <c r="I11" s="54"/>
      <c r="J11" s="54" t="str">
        <f>VLOOKUP(E10,Record!A2:N7,5,0)</f>
        <v>Mahesh Dhirwan</v>
      </c>
      <c r="K11" s="61"/>
      <c r="L11" s="20"/>
      <c r="M11" s="58"/>
      <c r="N11" s="58"/>
      <c r="O11" s="58"/>
      <c r="P11" s="58"/>
      <c r="Q11" s="20"/>
      <c r="R11" s="86"/>
      <c r="S11" s="87"/>
      <c r="T11" s="12"/>
    </row>
    <row r="12" spans="2:20" ht="22.9" customHeight="1">
      <c r="B12" s="18"/>
      <c r="C12" s="55" t="s">
        <v>1</v>
      </c>
      <c r="D12" s="49"/>
      <c r="E12" s="49" t="str">
        <f>VLOOKUP(E10,Record!A2:N7,2,0)</f>
        <v>B.Sc.</v>
      </c>
      <c r="F12" s="50"/>
      <c r="G12" s="21"/>
      <c r="H12" s="55" t="s">
        <v>45</v>
      </c>
      <c r="I12" s="49"/>
      <c r="J12" s="49" t="str">
        <f>VLOOKUP(E10,Record!A2:N7,4,0)</f>
        <v>Ruchi Dhirwan</v>
      </c>
      <c r="K12" s="50"/>
      <c r="L12" s="20"/>
      <c r="M12" s="63" t="s">
        <v>47</v>
      </c>
      <c r="N12" s="64"/>
      <c r="O12" s="59">
        <f ca="1">TODAY()</f>
        <v>45251</v>
      </c>
      <c r="P12" s="60"/>
      <c r="Q12" s="20"/>
      <c r="R12" s="86"/>
      <c r="S12" s="87"/>
      <c r="T12" s="12"/>
    </row>
    <row r="13" spans="2:20" ht="16.149999999999999" customHeight="1">
      <c r="B13" s="18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86"/>
      <c r="S13" s="87"/>
      <c r="T13" s="12"/>
    </row>
    <row r="14" spans="2:20" ht="9" customHeight="1" thickBot="1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88"/>
      <c r="S14" s="89"/>
      <c r="T14" s="24"/>
    </row>
    <row r="15" spans="2:20" ht="23.45" customHeight="1" thickBot="1">
      <c r="B15" s="95" t="s">
        <v>60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7"/>
    </row>
    <row r="16" spans="2:20" ht="11.45" customHeight="1"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0"/>
    </row>
    <row r="17" spans="2:20" s="2" customFormat="1" ht="21.6" customHeight="1">
      <c r="B17" s="27"/>
      <c r="C17" s="99" t="s">
        <v>48</v>
      </c>
      <c r="D17" s="65"/>
      <c r="E17" s="65" t="s">
        <v>61</v>
      </c>
      <c r="F17" s="65"/>
      <c r="G17" s="65" t="s">
        <v>49</v>
      </c>
      <c r="H17" s="65"/>
      <c r="I17" s="65"/>
      <c r="J17" s="65" t="s">
        <v>50</v>
      </c>
      <c r="K17" s="65"/>
      <c r="L17" s="65"/>
      <c r="M17" s="65" t="s">
        <v>51</v>
      </c>
      <c r="N17" s="69"/>
      <c r="O17" s="28"/>
      <c r="P17" s="29"/>
      <c r="Q17" s="29"/>
      <c r="R17" s="29"/>
      <c r="S17" s="28"/>
      <c r="T17" s="30"/>
    </row>
    <row r="18" spans="2:20" ht="21.6" customHeight="1">
      <c r="B18" s="18"/>
      <c r="C18" s="100" t="s">
        <v>6</v>
      </c>
      <c r="D18" s="66"/>
      <c r="E18" s="66">
        <v>100</v>
      </c>
      <c r="F18" s="66"/>
      <c r="G18" s="66">
        <v>40</v>
      </c>
      <c r="H18" s="66"/>
      <c r="I18" s="66"/>
      <c r="J18" s="66">
        <f>VLOOKUP(E10,Record!A2:N7,7,0)</f>
        <v>73</v>
      </c>
      <c r="K18" s="66"/>
      <c r="L18" s="66"/>
      <c r="M18" s="66" t="str">
        <f>IF(J18&lt;40,"Fail","Pass")</f>
        <v>Pass</v>
      </c>
      <c r="N18" s="70"/>
      <c r="O18" s="20"/>
      <c r="P18" s="14"/>
      <c r="Q18" s="14"/>
      <c r="R18" s="14"/>
      <c r="S18" s="20"/>
      <c r="T18" s="12"/>
    </row>
    <row r="19" spans="2:20" ht="21.6" customHeight="1">
      <c r="B19" s="18"/>
      <c r="C19" s="36" t="s">
        <v>7</v>
      </c>
      <c r="D19" s="37"/>
      <c r="E19" s="67">
        <v>100</v>
      </c>
      <c r="F19" s="67"/>
      <c r="G19" s="67">
        <v>40</v>
      </c>
      <c r="H19" s="67"/>
      <c r="I19" s="67"/>
      <c r="J19" s="67">
        <f>VLOOKUP(E10,Record!A2:N7,8,0)</f>
        <v>74</v>
      </c>
      <c r="K19" s="67"/>
      <c r="L19" s="67"/>
      <c r="M19" s="67" t="str">
        <f t="shared" ref="M19:M24" si="0">IF(J19&lt;40,"Fail","Pass")</f>
        <v>Pass</v>
      </c>
      <c r="N19" s="71"/>
      <c r="O19" s="20"/>
      <c r="P19" s="14"/>
      <c r="Q19" s="14"/>
      <c r="R19" s="14"/>
      <c r="S19" s="20"/>
      <c r="T19" s="12"/>
    </row>
    <row r="20" spans="2:20" ht="21.6" customHeight="1">
      <c r="B20" s="18"/>
      <c r="C20" s="90" t="s">
        <v>8</v>
      </c>
      <c r="D20" s="68"/>
      <c r="E20" s="68">
        <v>100</v>
      </c>
      <c r="F20" s="68"/>
      <c r="G20" s="68">
        <v>40</v>
      </c>
      <c r="H20" s="68"/>
      <c r="I20" s="68"/>
      <c r="J20" s="68">
        <f>VLOOKUP(E10,Record!A2:N7,9,0)</f>
        <v>47</v>
      </c>
      <c r="K20" s="68"/>
      <c r="L20" s="68"/>
      <c r="M20" s="68" t="str">
        <f t="shared" si="0"/>
        <v>Pass</v>
      </c>
      <c r="N20" s="72"/>
      <c r="O20" s="20"/>
      <c r="P20" s="14"/>
      <c r="Q20" s="14"/>
      <c r="R20" s="14"/>
      <c r="S20" s="20"/>
      <c r="T20" s="12"/>
    </row>
    <row r="21" spans="2:20" ht="21.6" customHeight="1">
      <c r="B21" s="18"/>
      <c r="C21" s="101" t="s">
        <v>9</v>
      </c>
      <c r="D21" s="54"/>
      <c r="E21" s="54">
        <v>100</v>
      </c>
      <c r="F21" s="54"/>
      <c r="G21" s="54">
        <v>40</v>
      </c>
      <c r="H21" s="54"/>
      <c r="I21" s="54"/>
      <c r="J21" s="54">
        <f>VLOOKUP(E10,Record!A2:N7,10,0)</f>
        <v>37</v>
      </c>
      <c r="K21" s="54"/>
      <c r="L21" s="54"/>
      <c r="M21" s="54" t="str">
        <f t="shared" si="0"/>
        <v>Fail</v>
      </c>
      <c r="N21" s="73"/>
      <c r="O21" s="20"/>
      <c r="P21" s="14"/>
      <c r="Q21" s="14"/>
      <c r="R21" s="14"/>
      <c r="S21" s="20"/>
      <c r="T21" s="12"/>
    </row>
    <row r="22" spans="2:20" ht="21.6" customHeight="1">
      <c r="B22" s="18"/>
      <c r="C22" s="74" t="s">
        <v>10</v>
      </c>
      <c r="D22" s="67"/>
      <c r="E22" s="67">
        <v>100</v>
      </c>
      <c r="F22" s="67"/>
      <c r="G22" s="67">
        <v>40</v>
      </c>
      <c r="H22" s="67"/>
      <c r="I22" s="67"/>
      <c r="J22" s="67">
        <f>VLOOKUP(E10,Record!A2:N7,11,0)</f>
        <v>39</v>
      </c>
      <c r="K22" s="67"/>
      <c r="L22" s="67"/>
      <c r="M22" s="67" t="str">
        <f t="shared" si="0"/>
        <v>Fail</v>
      </c>
      <c r="N22" s="71"/>
      <c r="O22" s="20"/>
      <c r="P22" s="102" t="s">
        <v>57</v>
      </c>
      <c r="Q22" s="103"/>
      <c r="R22" s="103"/>
      <c r="S22" s="104"/>
      <c r="T22" s="12"/>
    </row>
    <row r="23" spans="2:20" ht="21.6" customHeight="1">
      <c r="B23" s="18"/>
      <c r="C23" s="90" t="s">
        <v>11</v>
      </c>
      <c r="D23" s="68"/>
      <c r="E23" s="68">
        <v>100</v>
      </c>
      <c r="F23" s="68"/>
      <c r="G23" s="68">
        <v>40</v>
      </c>
      <c r="H23" s="68"/>
      <c r="I23" s="68"/>
      <c r="J23" s="68">
        <f>VLOOKUP(E10,Record!A2:N7,12,0)</f>
        <v>61</v>
      </c>
      <c r="K23" s="68"/>
      <c r="L23" s="68"/>
      <c r="M23" s="68" t="str">
        <f t="shared" si="0"/>
        <v>Pass</v>
      </c>
      <c r="N23" s="72"/>
      <c r="O23" s="20"/>
      <c r="P23" s="31"/>
      <c r="Q23" s="31"/>
      <c r="R23" s="31"/>
      <c r="S23" s="20"/>
      <c r="T23" s="12"/>
    </row>
    <row r="24" spans="2:20" ht="21.6" customHeight="1" thickBot="1">
      <c r="B24" s="18"/>
      <c r="C24" s="91" t="s">
        <v>12</v>
      </c>
      <c r="D24" s="79"/>
      <c r="E24" s="79">
        <v>100</v>
      </c>
      <c r="F24" s="79"/>
      <c r="G24" s="79">
        <v>40</v>
      </c>
      <c r="H24" s="79"/>
      <c r="I24" s="79"/>
      <c r="J24" s="79">
        <f>VLOOKUP(E10,Record!A2:N7,13,0)</f>
        <v>38</v>
      </c>
      <c r="K24" s="79"/>
      <c r="L24" s="79"/>
      <c r="M24" s="79" t="str">
        <f t="shared" si="0"/>
        <v>Fail</v>
      </c>
      <c r="N24" s="80"/>
      <c r="O24" s="20"/>
      <c r="P24" s="105" t="s">
        <v>58</v>
      </c>
      <c r="Q24" s="106"/>
      <c r="R24" s="106"/>
      <c r="S24" s="107"/>
      <c r="T24" s="12"/>
    </row>
    <row r="25" spans="2:20" ht="11.45" customHeight="1" thickBot="1">
      <c r="B25" s="18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31"/>
      <c r="Q25" s="31"/>
      <c r="R25" s="31"/>
      <c r="S25" s="20"/>
      <c r="T25" s="12"/>
    </row>
    <row r="26" spans="2:20" s="7" customFormat="1" ht="21">
      <c r="B26" s="32"/>
      <c r="C26" s="92" t="s">
        <v>54</v>
      </c>
      <c r="D26" s="75"/>
      <c r="E26" s="75">
        <f>SUM(E18:F24)</f>
        <v>700</v>
      </c>
      <c r="F26" s="76"/>
      <c r="G26" s="33"/>
      <c r="H26" s="33"/>
      <c r="I26" s="34"/>
      <c r="J26" s="108" t="s">
        <v>52</v>
      </c>
      <c r="K26" s="109"/>
      <c r="L26" s="40">
        <f>COUNTIF(M18:N24,"Pass")</f>
        <v>4</v>
      </c>
      <c r="M26" s="33"/>
      <c r="N26" s="33"/>
      <c r="O26" s="33"/>
      <c r="P26" s="112"/>
      <c r="Q26" s="113"/>
      <c r="R26" s="113"/>
      <c r="S26" s="114"/>
      <c r="T26" s="35"/>
    </row>
    <row r="27" spans="2:20" s="7" customFormat="1" ht="19.5">
      <c r="B27" s="32"/>
      <c r="C27" s="53" t="s">
        <v>50</v>
      </c>
      <c r="D27" s="54"/>
      <c r="E27" s="77">
        <f>SUM(J18:L24)</f>
        <v>369</v>
      </c>
      <c r="F27" s="78"/>
      <c r="G27" s="33"/>
      <c r="H27" s="33"/>
      <c r="I27" s="98"/>
      <c r="J27" s="98"/>
      <c r="K27" s="33"/>
      <c r="L27" s="33"/>
      <c r="M27" s="33"/>
      <c r="N27" s="33"/>
      <c r="O27" s="33"/>
      <c r="P27" s="115"/>
      <c r="Q27" s="98"/>
      <c r="R27" s="98"/>
      <c r="S27" s="116"/>
      <c r="T27" s="35"/>
    </row>
    <row r="28" spans="2:20" s="7" customFormat="1" ht="21.75" thickBot="1">
      <c r="B28" s="32"/>
      <c r="C28" s="93" t="s">
        <v>55</v>
      </c>
      <c r="D28" s="94"/>
      <c r="E28" s="38">
        <f>E27*100/E26</f>
        <v>52.714285714285715</v>
      </c>
      <c r="F28" s="39" t="s">
        <v>56</v>
      </c>
      <c r="G28" s="33"/>
      <c r="H28" s="33"/>
      <c r="I28" s="34"/>
      <c r="J28" s="110" t="s">
        <v>53</v>
      </c>
      <c r="K28" s="111"/>
      <c r="L28" s="41">
        <f>COUNTIF(M18:N24,"Fail")</f>
        <v>3</v>
      </c>
      <c r="M28" s="33"/>
      <c r="N28" s="33"/>
      <c r="O28" s="33"/>
      <c r="P28" s="117"/>
      <c r="Q28" s="118"/>
      <c r="R28" s="118"/>
      <c r="S28" s="119"/>
      <c r="T28" s="35"/>
    </row>
    <row r="29" spans="2:20" ht="12" customHeight="1" thickBot="1">
      <c r="B29" s="2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4"/>
    </row>
    <row r="30" spans="2:20" ht="21" customHeight="1" thickBot="1">
      <c r="B30" s="81" t="s">
        <v>60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3"/>
    </row>
    <row r="31" spans="2:20" ht="6.6" customHeight="1"/>
  </sheetData>
  <mergeCells count="72">
    <mergeCell ref="P22:S22"/>
    <mergeCell ref="P24:S24"/>
    <mergeCell ref="J26:K26"/>
    <mergeCell ref="J28:K28"/>
    <mergeCell ref="P26:S28"/>
    <mergeCell ref="B30:T30"/>
    <mergeCell ref="R10:S14"/>
    <mergeCell ref="C23:D23"/>
    <mergeCell ref="C24:D24"/>
    <mergeCell ref="C26:D26"/>
    <mergeCell ref="C27:D27"/>
    <mergeCell ref="C28:D28"/>
    <mergeCell ref="B15:T15"/>
    <mergeCell ref="I27:J27"/>
    <mergeCell ref="C10:D10"/>
    <mergeCell ref="C11:D11"/>
    <mergeCell ref="C12:D12"/>
    <mergeCell ref="C17:D17"/>
    <mergeCell ref="C18:D18"/>
    <mergeCell ref="C20:D20"/>
    <mergeCell ref="C21:D21"/>
    <mergeCell ref="C22:D22"/>
    <mergeCell ref="E26:F26"/>
    <mergeCell ref="E27:F27"/>
    <mergeCell ref="M23:N23"/>
    <mergeCell ref="M24:N24"/>
    <mergeCell ref="M22:N22"/>
    <mergeCell ref="G23:I23"/>
    <mergeCell ref="G24:I24"/>
    <mergeCell ref="J22:L22"/>
    <mergeCell ref="J23:L23"/>
    <mergeCell ref="J24:L24"/>
    <mergeCell ref="G22:I22"/>
    <mergeCell ref="E24:F24"/>
    <mergeCell ref="E22:F22"/>
    <mergeCell ref="E23:F23"/>
    <mergeCell ref="M17:N17"/>
    <mergeCell ref="M18:N18"/>
    <mergeCell ref="M19:N19"/>
    <mergeCell ref="M20:N20"/>
    <mergeCell ref="M21:N21"/>
    <mergeCell ref="J17:L17"/>
    <mergeCell ref="J18:L18"/>
    <mergeCell ref="J19:L19"/>
    <mergeCell ref="J20:L20"/>
    <mergeCell ref="J21:L21"/>
    <mergeCell ref="G17:I17"/>
    <mergeCell ref="G18:I18"/>
    <mergeCell ref="G19:I19"/>
    <mergeCell ref="G20:I20"/>
    <mergeCell ref="G21:I21"/>
    <mergeCell ref="E17:F17"/>
    <mergeCell ref="E18:F18"/>
    <mergeCell ref="E19:F19"/>
    <mergeCell ref="E20:F20"/>
    <mergeCell ref="E21:F21"/>
    <mergeCell ref="B8:T8"/>
    <mergeCell ref="E10:F10"/>
    <mergeCell ref="E11:F11"/>
    <mergeCell ref="E12:F12"/>
    <mergeCell ref="H10:I10"/>
    <mergeCell ref="H11:I11"/>
    <mergeCell ref="H12:I12"/>
    <mergeCell ref="O10:P10"/>
    <mergeCell ref="O11:P11"/>
    <mergeCell ref="O12:P12"/>
    <mergeCell ref="J10:K10"/>
    <mergeCell ref="J11:K11"/>
    <mergeCell ref="J12:K12"/>
    <mergeCell ref="M10:N10"/>
    <mergeCell ref="M11:N11"/>
    <mergeCell ref="M12:N12"/>
  </mergeCells>
  <pageMargins left="0" right="0" top="0" bottom="0" header="0" footer="0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Record!$A$2:$A$7</xm:f>
          </x14:formula1>
          <xm:sqref>E10:F10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</vt:lpstr>
      <vt:lpstr>Marksheet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Dhanya Dhenu</dc:creator>
  <cp:lastModifiedBy>Dhanya Dhenu</cp:lastModifiedBy>
  <cp:lastPrinted>2023-08-22T02:47:16Z</cp:lastPrinted>
  <dcterms:created xsi:type="dcterms:W3CDTF">2023-08-21T02:33:04Z</dcterms:created>
  <dcterms:modified xsi:type="dcterms:W3CDTF">2023-11-21T12:05:52Z</dcterms:modified>
</cp:coreProperties>
</file>